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Sistemas e numeración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<sst xmlns="http://schemas.openxmlformats.org/spreadsheetml/2006/main" count="37" uniqueCount="37">
  <si>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Sistemas de numeración con base distinta a la decimal</t>
  </si>
  <si>
    <t>A. Roldán</t>
  </si>
  <si>
    <t>Versión Febrero-07</t>
  </si>
  <si>
    <t>Base del sistema</t>
  </si>
  <si>
    <t>(Entre 2 y 20. Otros valores pueden producir errores)</t>
  </si>
  <si>
    <t xml:space="preserve"> Cambio de sistema decimal a la base </t>
  </si>
  <si>
    <t xml:space="preserve"> Cambio inverso</t>
  </si>
  <si>
    <t>Base</t>
  </si>
  <si>
    <t>a decimal</t>
  </si>
  <si>
    <t>No se controla si las cifras son adecuadas a la base</t>
  </si>
  <si>
    <t>Número en sistema decimal</t>
  </si>
  <si>
    <t>Número en la base dada</t>
  </si>
  <si>
    <t>(Máximo aconsejado 12 cifras)</t>
  </si>
  <si>
    <t>En decimal</t>
  </si>
  <si>
    <t xml:space="preserve">En base </t>
  </si>
  <si>
    <t>Traducción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</si>
  <si>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</si>
  <si>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</si>
  <si>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</si>
  <si>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</si>
  <si>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</si>
  <si>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</si>
  <si>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</si>
  <si>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</si>
  <si>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</si>
  <si>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</si>
  <si>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</si>
  <si>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</si>
  <si>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</si>
  <si>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</si>
  <si>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</si>
  <si>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</si>
  <si>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</si>
  <si>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</si>
  <si>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</si>
  <si>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</si>
  <si>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133113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</si>
</sst>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0"/>
      <color indexed="8"/>
      <name val="Arial"/>
      <family val="0"/>
    </font>
    <font>
      <b/>
      <sz val="14"/>
      <color indexed="17"/>
      <name val="Arial"/>
      <family val="2"/>
    </font>
    <font>
      <sz val="9"/>
      <color indexed="25"/>
      <name val="Arial"/>
      <family val="0"/>
    </font>
    <font>
      <sz val="10"/>
      <color indexed="25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9"/>
      <name val="Arial"/>
      <family val="0"/>
    </font>
    <font>
      <sz val="12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0"/>
    </font>
    <font>
      <b/>
      <sz val="14"/>
      <color indexed="59"/>
      <name val="Arial"/>
      <family val="2"/>
    </font>
    <font>
      <b/>
      <sz val="10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9"/>
      <name val="Arial"/>
      <family val="0"/>
    </font>
    <font>
      <sz val="10"/>
      <color indexed="43"/>
      <name val="Arial"/>
      <family val="2"/>
    </font>
    <font>
      <sz val="12"/>
      <color indexed="43"/>
      <name val="Arial"/>
      <family val="2"/>
    </font>
    <font>
      <sz val="8"/>
      <name val="Arial"/>
      <family val="2"/>
    </font>
    <font>
      <b/>
      <sz val="14"/>
      <color indexed="6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/>
    </xf>
    <xf numFmtId="0" fontId="1" fillId="2" borderId="3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Border="1" applyAlignment="1" applyProtection="1">
      <alignment/>
      <protection/>
    </xf>
    <xf numFmtId="0" fontId="1" fillId="3" borderId="4" xfId="0" applyNumberFormat="1" applyFont="1" applyFill="1" applyBorder="1" applyAlignment="1" applyProtection="1">
      <alignment/>
      <protection/>
    </xf>
    <xf numFmtId="0" fontId="1" fillId="3" borderId="5" xfId="0" applyNumberFormat="1" applyFont="1" applyFill="1" applyBorder="1" applyAlignment="1" applyProtection="1">
      <alignment/>
      <protection/>
    </xf>
    <xf numFmtId="0" fontId="1" fillId="3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" fillId="3" borderId="7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Alignment="1">
      <alignment/>
    </xf>
    <xf numFmtId="0" fontId="12" fillId="3" borderId="0" xfId="0" applyFont="1" applyFill="1" applyAlignment="1">
      <alignment horizontal="left" indent="1"/>
    </xf>
    <xf numFmtId="0" fontId="12" fillId="3" borderId="0" xfId="0" applyFont="1" applyFill="1" applyAlignment="1">
      <alignment horizontal="center"/>
    </xf>
    <xf numFmtId="0" fontId="1" fillId="3" borderId="8" xfId="0" applyNumberFormat="1" applyFont="1" applyFill="1" applyBorder="1" applyAlignment="1" applyProtection="1">
      <alignment/>
      <protection/>
    </xf>
    <xf numFmtId="0" fontId="14" fillId="3" borderId="0" xfId="0" applyNumberFormat="1" applyFont="1" applyFill="1" applyBorder="1" applyAlignment="1" applyProtection="1">
      <alignment/>
      <protection/>
    </xf>
    <xf numFmtId="0" fontId="16" fillId="4" borderId="1" xfId="0" applyNumberFormat="1" applyFont="1" applyFill="1" applyBorder="1" applyAlignment="1" applyProtection="1">
      <alignment horizontal="left"/>
      <protection/>
    </xf>
    <xf numFmtId="0" fontId="13" fillId="4" borderId="2" xfId="0" applyNumberFormat="1" applyFont="1" applyFill="1" applyBorder="1" applyAlignment="1" applyProtection="1">
      <alignment/>
      <protection/>
    </xf>
    <xf numFmtId="0" fontId="1" fillId="4" borderId="2" xfId="0" applyNumberFormat="1" applyFont="1" applyFill="1" applyBorder="1" applyAlignment="1" applyProtection="1">
      <alignment/>
      <protection/>
    </xf>
    <xf numFmtId="0" fontId="13" fillId="4" borderId="3" xfId="0" applyNumberFormat="1" applyFont="1" applyFill="1" applyBorder="1" applyAlignment="1" applyProtection="1">
      <alignment/>
      <protection/>
    </xf>
    <xf numFmtId="0" fontId="0" fillId="3" borderId="8" xfId="0" applyFill="1" applyBorder="1" applyAlignment="1">
      <alignment/>
    </xf>
    <xf numFmtId="0" fontId="10" fillId="0" borderId="0" xfId="0" applyFont="1" applyAlignment="1">
      <alignment/>
    </xf>
    <xf numFmtId="0" fontId="0" fillId="3" borderId="9" xfId="0" applyFill="1" applyBorder="1" applyAlignment="1">
      <alignment/>
    </xf>
    <xf numFmtId="0" fontId="1" fillId="3" borderId="10" xfId="0" applyNumberFormat="1" applyFont="1" applyFill="1" applyBorder="1" applyAlignment="1" applyProtection="1">
      <alignment/>
      <protection/>
    </xf>
    <xf numFmtId="0" fontId="0" fillId="3" borderId="11" xfId="0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9" fillId="5" borderId="0" xfId="0" applyNumberFormat="1" applyFont="1" applyFill="1" applyBorder="1" applyAlignment="1" applyProtection="1">
      <alignment/>
      <protection/>
    </xf>
    <xf numFmtId="0" fontId="19" fillId="5" borderId="0" xfId="0" applyFont="1" applyFill="1" applyAlignment="1">
      <alignment/>
    </xf>
    <xf numFmtId="0" fontId="19" fillId="5" borderId="0" xfId="0" applyFont="1" applyFill="1" applyBorder="1" applyAlignment="1">
      <alignment/>
    </xf>
    <xf numFmtId="0" fontId="1" fillId="5" borderId="4" xfId="0" applyNumberFormat="1" applyFont="1" applyFill="1" applyBorder="1" applyAlignment="1" applyProtection="1">
      <alignment/>
      <protection/>
    </xf>
    <xf numFmtId="0" fontId="1" fillId="5" borderId="5" xfId="0" applyNumberFormat="1" applyFont="1" applyFill="1" applyBorder="1" applyAlignment="1" applyProtection="1">
      <alignment/>
      <protection/>
    </xf>
    <xf numFmtId="0" fontId="0" fillId="5" borderId="5" xfId="0" applyFill="1" applyBorder="1" applyAlignment="1">
      <alignment/>
    </xf>
    <xf numFmtId="0" fontId="1" fillId="5" borderId="6" xfId="0" applyNumberFormat="1" applyFont="1" applyFill="1" applyBorder="1" applyAlignment="1" applyProtection="1">
      <alignment/>
      <protection/>
    </xf>
    <xf numFmtId="0" fontId="1" fillId="5" borderId="7" xfId="0" applyNumberFormat="1" applyFont="1" applyFill="1" applyBorder="1" applyAlignment="1" applyProtection="1">
      <alignment/>
      <protection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2" fillId="5" borderId="0" xfId="0" applyFont="1" applyFill="1" applyAlignment="1">
      <alignment horizontal="left"/>
    </xf>
    <xf numFmtId="0" fontId="1" fillId="5" borderId="0" xfId="0" applyNumberFormat="1" applyFont="1" applyFill="1" applyBorder="1" applyAlignment="1" applyProtection="1">
      <alignment/>
      <protection/>
    </xf>
    <xf numFmtId="0" fontId="1" fillId="5" borderId="8" xfId="0" applyNumberFormat="1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0" fontId="10" fillId="5" borderId="0" xfId="0" applyNumberFormat="1" applyFont="1" applyFill="1" applyBorder="1" applyAlignment="1" applyProtection="1">
      <alignment/>
      <protection/>
    </xf>
    <xf numFmtId="0" fontId="10" fillId="5" borderId="8" xfId="0" applyNumberFormat="1" applyFont="1" applyFill="1" applyBorder="1" applyAlignment="1" applyProtection="1">
      <alignment/>
      <protection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18" fillId="5" borderId="8" xfId="0" applyNumberFormat="1" applyFont="1" applyFill="1" applyBorder="1" applyAlignment="1" applyProtection="1">
      <alignment/>
      <protection/>
    </xf>
    <xf numFmtId="0" fontId="1" fillId="5" borderId="9" xfId="0" applyNumberFormat="1" applyFont="1" applyFill="1" applyBorder="1" applyAlignment="1" applyProtection="1">
      <alignment/>
      <protection/>
    </xf>
    <xf numFmtId="0" fontId="1" fillId="5" borderId="10" xfId="0" applyNumberFormat="1" applyFont="1" applyFill="1" applyBorder="1" applyAlignment="1" applyProtection="1">
      <alignment/>
      <protection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19" fillId="5" borderId="0" xfId="0" applyNumberFormat="1" applyFont="1" applyFill="1" applyBorder="1" applyAlignment="1" applyProtection="1">
      <alignment horizontal="center"/>
      <protection/>
    </xf>
    <xf numFmtId="0" fontId="20" fillId="5" borderId="0" xfId="0" applyNumberFormat="1" applyFont="1" applyFill="1" applyBorder="1" applyAlignment="1" applyProtection="1">
      <alignment/>
      <protection/>
    </xf>
    <xf numFmtId="0" fontId="12" fillId="6" borderId="12" xfId="0" applyNumberFormat="1" applyFont="1" applyFill="1" applyBorder="1" applyAlignment="1" applyProtection="1">
      <alignment horizontal="center"/>
      <protection/>
    </xf>
    <xf numFmtId="0" fontId="12" fillId="6" borderId="13" xfId="0" applyNumberFormat="1" applyFont="1" applyFill="1" applyBorder="1" applyAlignment="1" applyProtection="1">
      <alignment horizontal="center"/>
      <protection/>
    </xf>
    <xf numFmtId="0" fontId="12" fillId="6" borderId="14" xfId="0" applyNumberFormat="1" applyFont="1" applyFill="1" applyBorder="1" applyAlignment="1" applyProtection="1">
      <alignment horizontal="center"/>
      <protection/>
    </xf>
    <xf numFmtId="0" fontId="1" fillId="7" borderId="0" xfId="0" applyNumberFormat="1" applyFont="1" applyFill="1" applyBorder="1" applyAlignment="1" applyProtection="1">
      <alignment/>
      <protection/>
    </xf>
    <xf numFmtId="0" fontId="16" fillId="3" borderId="12" xfId="0" applyNumberFormat="1" applyFont="1" applyFill="1" applyBorder="1" applyAlignment="1" applyProtection="1">
      <alignment/>
      <protection/>
    </xf>
    <xf numFmtId="0" fontId="13" fillId="3" borderId="13" xfId="0" applyNumberFormat="1" applyFont="1" applyFill="1" applyBorder="1" applyAlignment="1" applyProtection="1">
      <alignment/>
      <protection/>
    </xf>
    <xf numFmtId="0" fontId="1" fillId="3" borderId="14" xfId="0" applyNumberFormat="1" applyFont="1" applyFill="1" applyBorder="1" applyAlignment="1" applyProtection="1">
      <alignment/>
      <protection/>
    </xf>
    <xf numFmtId="0" fontId="12" fillId="3" borderId="13" xfId="0" applyNumberFormat="1" applyFont="1" applyFill="1" applyBorder="1" applyAlignment="1" applyProtection="1">
      <alignment horizontal="center"/>
      <protection/>
    </xf>
    <xf numFmtId="0" fontId="6" fillId="8" borderId="15" xfId="0" applyNumberFormat="1" applyFont="1" applyFill="1" applyBorder="1" applyAlignment="1" applyProtection="1">
      <alignment horizontal="center"/>
      <protection locked="0"/>
    </xf>
    <xf numFmtId="0" fontId="15" fillId="9" borderId="16" xfId="0" applyNumberFormat="1" applyFont="1" applyFill="1" applyBorder="1" applyAlignment="1" applyProtection="1">
      <alignment horizontal="center"/>
      <protection locked="0"/>
    </xf>
    <xf numFmtId="0" fontId="15" fillId="9" borderId="17" xfId="0" applyNumberFormat="1" applyFont="1" applyFill="1" applyBorder="1" applyAlignment="1" applyProtection="1">
      <alignment horizontal="center"/>
      <protection locked="0"/>
    </xf>
    <xf numFmtId="0" fontId="15" fillId="9" borderId="18" xfId="0" applyNumberFormat="1" applyFont="1" applyFill="1" applyBorder="1" applyAlignment="1" applyProtection="1">
      <alignment horizontal="center"/>
      <protection locked="0"/>
    </xf>
    <xf numFmtId="49" fontId="17" fillId="10" borderId="15" xfId="0" applyNumberFormat="1" applyFont="1" applyFill="1" applyBorder="1" applyAlignment="1" applyProtection="1">
      <alignment horizontal="right"/>
      <protection locked="0"/>
    </xf>
    <xf numFmtId="0" fontId="22" fillId="5" borderId="19" xfId="0" applyNumberFormat="1" applyFont="1" applyFill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/>
      <protection/>
    </xf>
    <xf numFmtId="0" fontId="16" fillId="4" borderId="1" xfId="0" applyNumberFormat="1" applyFont="1" applyFill="1" applyBorder="1" applyAlignment="1" applyProtection="1">
      <alignment/>
      <protection/>
    </xf>
    <xf numFmtId="0" fontId="16" fillId="11" borderId="12" xfId="0" applyNumberFormat="1" applyFont="1" applyFill="1" applyBorder="1" applyAlignment="1" applyProtection="1">
      <alignment horizontal="left"/>
      <protection/>
    </xf>
    <xf numFmtId="0" fontId="13" fillId="11" borderId="13" xfId="0" applyNumberFormat="1" applyFont="1" applyFill="1" applyBorder="1" applyAlignment="1" applyProtection="1">
      <alignment/>
      <protection/>
    </xf>
    <xf numFmtId="0" fontId="13" fillId="11" borderId="13" xfId="0" applyFont="1" applyFill="1" applyBorder="1" applyAlignment="1">
      <alignment/>
    </xf>
    <xf numFmtId="0" fontId="13" fillId="11" borderId="1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9"/>
  <sheetViews>
    <sheetView showGridLines="0" tabSelected="1" workbookViewId="0" topLeftCell="A1">
      <selection activeCell="AE14" sqref="AE14"/>
    </sheetView>
  </sheetViews>
  <sheetFormatPr defaultColWidth="11.421875" defaultRowHeight="12.75"/>
  <cols>
    <col min="1" max="1" width="3.7109375" style="0" customWidth="1"/>
    <col min="2" max="2" width="4.7109375" style="0" customWidth="1"/>
    <col min="3" max="39" width="3.7109375" style="0" customWidth="1"/>
    <col min="40" max="40" width="21.00390625" style="0" customWidth="1"/>
    <col min="41" max="44" width="3.7109375" style="0" customWidth="1"/>
    <col min="45" max="45" width="12.140625" style="0" customWidth="1"/>
    <col min="46" max="66" width="3.7109375" style="0" customWidth="1"/>
  </cols>
  <sheetData>
    <row r="1" spans="1:6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8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1"/>
      <c r="W2" s="1"/>
      <c r="Z2" s="4" t="s">
        <v>1</v>
      </c>
      <c r="AA2" s="4"/>
      <c r="AB2" s="4"/>
      <c r="AC2" s="4" t="s">
        <v>2</v>
      </c>
      <c r="AD2" s="4"/>
      <c r="AE2" s="4"/>
      <c r="AF2" s="4"/>
      <c r="AG2" s="5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2.75">
      <c r="B4" s="1"/>
      <c r="D4" s="1"/>
      <c r="E4" s="1"/>
      <c r="F4" s="1"/>
      <c r="G4" s="1"/>
      <c r="H4" s="1"/>
      <c r="I4" s="1"/>
      <c r="T4" s="1"/>
      <c r="U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8">
      <c r="A5" s="1"/>
      <c r="B5" s="1"/>
      <c r="C5" s="1"/>
      <c r="D5" s="1"/>
      <c r="E5" s="1"/>
      <c r="F5" s="1"/>
      <c r="G5" s="1"/>
      <c r="H5" s="1"/>
      <c r="J5" s="6" t="s">
        <v>3</v>
      </c>
      <c r="K5" s="7"/>
      <c r="L5" s="7"/>
      <c r="M5" s="7"/>
      <c r="N5" s="8"/>
      <c r="O5" s="7"/>
      <c r="P5" s="9"/>
      <c r="Q5" s="72">
        <v>4</v>
      </c>
      <c r="R5" s="72">
        <v>4</v>
      </c>
      <c r="S5" s="72"/>
      <c r="T5" s="1"/>
      <c r="U5" s="7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>
      <c r="A6" s="1"/>
      <c r="B6" s="1"/>
      <c r="C6" s="1"/>
      <c r="D6" s="1"/>
      <c r="E6" s="1"/>
      <c r="F6" s="1"/>
      <c r="G6" s="1"/>
      <c r="H6" s="1"/>
      <c r="I6" s="10" t="s">
        <v>4</v>
      </c>
      <c r="J6" s="11"/>
      <c r="K6" s="11"/>
      <c r="L6" s="11"/>
      <c r="M6" s="11"/>
      <c r="N6" s="11"/>
      <c r="O6" s="11"/>
      <c r="P6" s="11"/>
      <c r="Q6" s="11"/>
      <c r="R6" s="12"/>
      <c r="S6" s="12"/>
      <c r="T6" s="12"/>
      <c r="U6" s="12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1"/>
      <c r="B7" s="1"/>
      <c r="C7" s="1"/>
      <c r="D7" s="1"/>
      <c r="E7" s="1"/>
      <c r="F7" s="1"/>
      <c r="G7" s="1"/>
      <c r="H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41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2"/>
      <c r="P8" s="42"/>
      <c r="Q8" s="42"/>
      <c r="R8" s="42"/>
      <c r="S8" s="42"/>
      <c r="T8" s="42"/>
      <c r="U8" s="4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5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">
      <c r="A9" s="45"/>
      <c r="B9" s="46"/>
      <c r="C9" s="47" t="s">
        <v>5</v>
      </c>
      <c r="D9" s="47"/>
      <c r="E9" s="47"/>
      <c r="F9" s="47"/>
      <c r="G9" s="47"/>
      <c r="H9" s="47"/>
      <c r="I9" s="47"/>
      <c r="J9" s="47"/>
      <c r="K9" s="47"/>
      <c r="L9" s="48"/>
      <c r="M9" s="47"/>
      <c r="N9" s="49">
        <f>Q5</f>
        <v>4</v>
      </c>
      <c r="O9" s="50"/>
      <c r="P9" s="50"/>
      <c r="Q9" s="50"/>
      <c r="R9" s="50"/>
      <c r="S9" s="50"/>
      <c r="T9" s="50"/>
      <c r="U9" s="51"/>
      <c r="V9" s="17"/>
      <c r="W9" s="18"/>
      <c r="X9" s="19" t="s">
        <v>6</v>
      </c>
      <c r="Y9" s="19"/>
      <c r="Z9" s="19"/>
      <c r="AA9" s="19"/>
      <c r="AB9" s="19"/>
      <c r="AC9" s="20" t="s">
        <v>7</v>
      </c>
      <c r="AD9" s="19"/>
      <c r="AE9" s="21">
        <f>Q5</f>
        <v>4</v>
      </c>
      <c r="AF9" s="19" t="s">
        <v>8</v>
      </c>
      <c r="AG9" s="19"/>
      <c r="AH9" s="19"/>
      <c r="AI9" s="18"/>
      <c r="AJ9" s="18"/>
      <c r="AK9" s="18"/>
      <c r="AL9" s="22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45"/>
      <c r="B10" s="50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8"/>
      <c r="P10" s="38"/>
      <c r="Q10" s="38"/>
      <c r="R10" s="38"/>
      <c r="S10" s="38"/>
      <c r="T10" s="38"/>
      <c r="U10" s="51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22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45"/>
      <c r="B11" s="50"/>
      <c r="C11" s="38"/>
      <c r="D11" s="38"/>
      <c r="E11" s="38"/>
      <c r="F11" s="38">
        <f aca="true" t="shared" si="0" ref="F11:S11">G11*$Q$5</f>
        <v>268435456</v>
      </c>
      <c r="G11" s="38">
        <f t="shared" si="0"/>
        <v>67108864</v>
      </c>
      <c r="H11" s="38">
        <f t="shared" si="0"/>
        <v>16777216</v>
      </c>
      <c r="I11" s="38">
        <f t="shared" si="0"/>
        <v>4194304</v>
      </c>
      <c r="J11" s="38">
        <f t="shared" si="0"/>
        <v>1048576</v>
      </c>
      <c r="K11" s="38">
        <f t="shared" si="0"/>
        <v>262144</v>
      </c>
      <c r="L11" s="38">
        <f t="shared" si="0"/>
        <v>65536</v>
      </c>
      <c r="M11" s="38">
        <f t="shared" si="0"/>
        <v>16384</v>
      </c>
      <c r="N11" s="38">
        <f t="shared" si="0"/>
        <v>4096</v>
      </c>
      <c r="O11" s="38">
        <f t="shared" si="0"/>
        <v>1024</v>
      </c>
      <c r="P11" s="38">
        <f t="shared" si="0"/>
        <v>256</v>
      </c>
      <c r="Q11" s="38">
        <f t="shared" si="0"/>
        <v>64</v>
      </c>
      <c r="R11" s="38">
        <f t="shared" si="0"/>
        <v>16</v>
      </c>
      <c r="S11" s="38">
        <f t="shared" si="0"/>
        <v>4</v>
      </c>
      <c r="T11" s="38">
        <v>1</v>
      </c>
      <c r="U11" s="54"/>
      <c r="V11" s="17"/>
      <c r="W11" s="18"/>
      <c r="X11" s="18"/>
      <c r="Y11" s="23" t="s">
        <v>9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2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45"/>
      <c r="B12" s="52"/>
      <c r="C12" s="38"/>
      <c r="D12" s="38"/>
      <c r="E12" s="38"/>
      <c r="F12" s="38"/>
      <c r="G12" s="39"/>
      <c r="H12" s="38"/>
      <c r="I12" s="38"/>
      <c r="J12" s="62"/>
      <c r="K12" s="38"/>
      <c r="L12" s="38"/>
      <c r="M12" s="38"/>
      <c r="N12" s="39"/>
      <c r="O12" s="38"/>
      <c r="P12" s="38"/>
      <c r="Q12" s="38"/>
      <c r="R12" s="38"/>
      <c r="S12" s="38"/>
      <c r="T12" s="38"/>
      <c r="U12" s="54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22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8">
      <c r="A13" s="45"/>
      <c r="B13" s="52"/>
      <c r="C13" s="80" t="s">
        <v>10</v>
      </c>
      <c r="D13" s="81"/>
      <c r="E13" s="81"/>
      <c r="F13" s="81"/>
      <c r="G13" s="82"/>
      <c r="H13" s="81"/>
      <c r="I13" s="83"/>
      <c r="J13" s="73">
        <v>2007</v>
      </c>
      <c r="K13" s="74"/>
      <c r="L13" s="74"/>
      <c r="M13" s="74"/>
      <c r="N13" s="74"/>
      <c r="O13" s="75"/>
      <c r="P13" s="53"/>
      <c r="Q13" s="53"/>
      <c r="R13" s="53"/>
      <c r="S13" s="53"/>
      <c r="T13" s="53"/>
      <c r="U13" s="54"/>
      <c r="V13" s="17"/>
      <c r="W13" s="18"/>
      <c r="X13" s="24" t="s">
        <v>11</v>
      </c>
      <c r="Y13" s="25"/>
      <c r="Z13" s="25"/>
      <c r="AA13" s="26"/>
      <c r="AB13" s="26"/>
      <c r="AC13" s="25"/>
      <c r="AD13" s="27"/>
      <c r="AE13" s="76" t="s">
        <v>36</v>
      </c>
      <c r="AF13" s="76"/>
      <c r="AG13" s="76"/>
      <c r="AH13" s="76"/>
      <c r="AI13" s="76"/>
      <c r="AJ13" s="76"/>
      <c r="AK13" s="76"/>
      <c r="AL13" s="28"/>
      <c r="AM13" s="37"/>
      <c r="AN13" s="16" t="str">
        <f>AE13</f>
        <v>133113</v>
      </c>
      <c r="AO13" s="16" t="str">
        <f>IF(LEN(AN13)&gt;0,RIGHT(AN13,1),"0")</f>
        <v>3</v>
      </c>
      <c r="AP13" s="37">
        <f aca="true" t="shared" si="1" ref="AP13:AP32">IF(AO13&lt;&gt;"",VLOOKUP(AO13,C$22:D$41,2,0),"")</f>
        <v>3</v>
      </c>
      <c r="AQ13" s="16">
        <f aca="true" t="shared" si="2" ref="AQ13:AQ32">IF(AO13&lt;&gt;"",VALUE(AP13),"")</f>
        <v>3</v>
      </c>
      <c r="AR13" s="16">
        <v>0</v>
      </c>
      <c r="AS13" s="16">
        <f aca="true" t="shared" si="3" ref="AS13:AS32">AQ13*$Q$5^AR13</f>
        <v>3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55"/>
      <c r="B14" s="39"/>
      <c r="C14" s="38"/>
      <c r="D14" s="38"/>
      <c r="E14" s="38"/>
      <c r="F14" s="38" t="e">
        <f aca="true" t="shared" si="4" ref="F14:L14">G14*$Q$5</f>
        <v>#VALUE!</v>
      </c>
      <c r="G14" s="38" t="e">
        <f t="shared" si="4"/>
        <v>#VALUE!</v>
      </c>
      <c r="H14" s="38" t="e">
        <f t="shared" si="4"/>
        <v>#VALUE!</v>
      </c>
      <c r="I14" s="38" t="e">
        <f t="shared" si="4"/>
        <v>#VALUE!</v>
      </c>
      <c r="J14" s="38" t="e">
        <f t="shared" si="4"/>
        <v>#VALUE!</v>
      </c>
      <c r="K14" s="38" t="e">
        <f t="shared" si="4"/>
        <v>#VALUE!</v>
      </c>
      <c r="L14" s="38" t="e">
        <f t="shared" si="4"/>
        <v>#VALUE!</v>
      </c>
      <c r="M14" s="38" t="str">
        <f>"M#REF!*$Q$5"</f>
        <v>M#REF!*$Q$5</v>
      </c>
      <c r="N14" s="39"/>
      <c r="O14" s="39"/>
      <c r="P14" s="39"/>
      <c r="Q14" s="39"/>
      <c r="R14" s="39"/>
      <c r="S14" s="39"/>
      <c r="T14" s="40"/>
      <c r="U14" s="56"/>
      <c r="V14" s="17"/>
      <c r="W14" s="18"/>
      <c r="X14" s="18"/>
      <c r="Y14" s="23" t="s">
        <v>12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28"/>
      <c r="AM14" s="37"/>
      <c r="AN14" s="16" t="str">
        <f>IF(LEN(AE13)&gt;1,LEFT(AE13,LEN(AE13)-1),"")</f>
        <v>13311</v>
      </c>
      <c r="AO14" s="16" t="str">
        <f>IF(LEN(AN14)&gt;0,RIGHT(AN14,1),"0")</f>
        <v>1</v>
      </c>
      <c r="AP14" s="37">
        <f>IF(AO14&lt;&gt;0,VLOOKUP(AO14,C$22:D$41,2,0),0)</f>
        <v>1</v>
      </c>
      <c r="AQ14" s="16">
        <f t="shared" si="2"/>
        <v>1</v>
      </c>
      <c r="AR14" s="16">
        <v>1</v>
      </c>
      <c r="AS14" s="16">
        <f t="shared" si="3"/>
        <v>4</v>
      </c>
      <c r="AT14" s="16"/>
      <c r="AU14" s="36"/>
      <c r="AV14" s="36"/>
      <c r="AW14" s="36"/>
      <c r="AX14" s="36"/>
      <c r="AY14" s="36"/>
      <c r="AZ14" s="36"/>
      <c r="BA14" s="16"/>
      <c r="BB14" s="16"/>
      <c r="BC14" s="16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>
      <c r="A15" s="55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56"/>
      <c r="V15" s="1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28"/>
      <c r="AM15" s="37"/>
      <c r="AN15" s="16" t="str">
        <f aca="true" t="shared" si="5" ref="AN15:AN35">IF(LEN(AN14)&gt;1,LEFT(AN14,LEN(AN14)-1),"")</f>
        <v>1331</v>
      </c>
      <c r="AO15" s="16" t="str">
        <f aca="true" t="shared" si="6" ref="AO15:AO32">IF(LEN(AN15)&gt;0,RIGHT(AN15,1),"0")</f>
        <v>1</v>
      </c>
      <c r="AP15" s="37">
        <f t="shared" si="1"/>
        <v>1</v>
      </c>
      <c r="AQ15" s="16">
        <f t="shared" si="2"/>
        <v>1</v>
      </c>
      <c r="AR15" s="16">
        <v>2</v>
      </c>
      <c r="AS15" s="16">
        <f t="shared" si="3"/>
        <v>16</v>
      </c>
      <c r="AT15" s="16"/>
      <c r="AU15" s="36"/>
      <c r="AV15" s="36"/>
      <c r="AW15" s="36"/>
      <c r="AX15" s="36"/>
      <c r="AY15" s="36"/>
      <c r="AZ15" s="36"/>
      <c r="BA15" s="16"/>
      <c r="BB15" s="16"/>
      <c r="BC15" s="16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8">
      <c r="A16" s="55"/>
      <c r="B16" s="40"/>
      <c r="C16" s="40"/>
      <c r="D16" s="40"/>
      <c r="E16" s="38"/>
      <c r="F16" s="63">
        <f aca="true" t="shared" si="7" ref="F16:T16">MOD(TRUNC($J$13/F11),$Q$5)</f>
        <v>0</v>
      </c>
      <c r="G16" s="63">
        <f t="shared" si="7"/>
        <v>0</v>
      </c>
      <c r="H16" s="63">
        <f t="shared" si="7"/>
        <v>0</v>
      </c>
      <c r="I16" s="63">
        <f t="shared" si="7"/>
        <v>0</v>
      </c>
      <c r="J16" s="63">
        <f t="shared" si="7"/>
        <v>0</v>
      </c>
      <c r="K16" s="63">
        <f t="shared" si="7"/>
        <v>0</v>
      </c>
      <c r="L16" s="63">
        <f t="shared" si="7"/>
        <v>0</v>
      </c>
      <c r="M16" s="63">
        <f t="shared" si="7"/>
        <v>0</v>
      </c>
      <c r="N16" s="63">
        <f t="shared" si="7"/>
        <v>0</v>
      </c>
      <c r="O16" s="63">
        <f t="shared" si="7"/>
        <v>1</v>
      </c>
      <c r="P16" s="63">
        <f t="shared" si="7"/>
        <v>3</v>
      </c>
      <c r="Q16" s="63">
        <f t="shared" si="7"/>
        <v>3</v>
      </c>
      <c r="R16" s="63">
        <f t="shared" si="7"/>
        <v>1</v>
      </c>
      <c r="S16" s="63">
        <f t="shared" si="7"/>
        <v>1</v>
      </c>
      <c r="T16" s="63">
        <f t="shared" si="7"/>
        <v>3</v>
      </c>
      <c r="U16" s="57"/>
      <c r="V16" s="17"/>
      <c r="W16" s="18"/>
      <c r="X16" s="79" t="s">
        <v>13</v>
      </c>
      <c r="Y16" s="79"/>
      <c r="Z16" s="79"/>
      <c r="AA16" s="79"/>
      <c r="AB16" s="79"/>
      <c r="AC16" s="79"/>
      <c r="AD16" s="79"/>
      <c r="AE16" s="77">
        <f>AS34</f>
        <v>2007</v>
      </c>
      <c r="AF16" s="77"/>
      <c r="AG16" s="77"/>
      <c r="AH16" s="77"/>
      <c r="AI16" s="77"/>
      <c r="AJ16" s="77"/>
      <c r="AK16" s="77"/>
      <c r="AL16" s="28"/>
      <c r="AM16" s="37"/>
      <c r="AN16" s="16" t="str">
        <f t="shared" si="5"/>
        <v>133</v>
      </c>
      <c r="AO16" s="16" t="str">
        <f t="shared" si="6"/>
        <v>3</v>
      </c>
      <c r="AP16" s="37">
        <f t="shared" si="1"/>
        <v>3</v>
      </c>
      <c r="AQ16" s="16">
        <f t="shared" si="2"/>
        <v>3</v>
      </c>
      <c r="AR16" s="16">
        <v>3</v>
      </c>
      <c r="AS16" s="16">
        <f t="shared" si="3"/>
        <v>192</v>
      </c>
      <c r="AT16" s="16"/>
      <c r="AU16" s="36"/>
      <c r="AV16" s="36"/>
      <c r="AW16" s="36"/>
      <c r="AX16" s="36"/>
      <c r="AY16" s="36"/>
      <c r="AZ16" s="36"/>
      <c r="BA16" s="16"/>
      <c r="BB16" s="16"/>
      <c r="BC16" s="16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5">
      <c r="A17" s="68" t="s">
        <v>14</v>
      </c>
      <c r="B17" s="69"/>
      <c r="C17" s="71">
        <f>Q5</f>
        <v>4</v>
      </c>
      <c r="D17" s="71"/>
      <c r="E17" s="70"/>
      <c r="F17" s="64">
        <f aca="true" t="shared" si="8" ref="F17:T17">IF(F16&lt;10,F16,VLOOKUP(F16,$B22:$C31,2))</f>
        <v>0</v>
      </c>
      <c r="G17" s="65">
        <f t="shared" si="8"/>
        <v>0</v>
      </c>
      <c r="H17" s="65">
        <f t="shared" si="8"/>
        <v>0</v>
      </c>
      <c r="I17" s="65">
        <f t="shared" si="8"/>
        <v>0</v>
      </c>
      <c r="J17" s="65">
        <f t="shared" si="8"/>
        <v>0</v>
      </c>
      <c r="K17" s="65">
        <f t="shared" si="8"/>
        <v>0</v>
      </c>
      <c r="L17" s="65">
        <f t="shared" si="8"/>
        <v>0</v>
      </c>
      <c r="M17" s="65">
        <f t="shared" si="8"/>
        <v>0</v>
      </c>
      <c r="N17" s="65">
        <f t="shared" si="8"/>
        <v>0</v>
      </c>
      <c r="O17" s="65">
        <f t="shared" si="8"/>
        <v>1</v>
      </c>
      <c r="P17" s="65">
        <f t="shared" si="8"/>
        <v>3</v>
      </c>
      <c r="Q17" s="65">
        <f t="shared" si="8"/>
        <v>3</v>
      </c>
      <c r="R17" s="65">
        <f t="shared" si="8"/>
        <v>1</v>
      </c>
      <c r="S17" s="65">
        <f t="shared" si="8"/>
        <v>1</v>
      </c>
      <c r="T17" s="66">
        <f t="shared" si="8"/>
        <v>3</v>
      </c>
      <c r="U17" s="53"/>
      <c r="V17" s="17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28"/>
      <c r="AM17" s="37"/>
      <c r="AN17" s="16" t="str">
        <f t="shared" si="5"/>
        <v>13</v>
      </c>
      <c r="AO17" s="16" t="str">
        <f t="shared" si="6"/>
        <v>3</v>
      </c>
      <c r="AP17" s="37">
        <f t="shared" si="1"/>
        <v>3</v>
      </c>
      <c r="AQ17" s="16">
        <f t="shared" si="2"/>
        <v>3</v>
      </c>
      <c r="AR17" s="16">
        <v>4</v>
      </c>
      <c r="AS17" s="16">
        <f t="shared" si="3"/>
        <v>768</v>
      </c>
      <c r="AT17" s="16"/>
      <c r="AU17" s="36"/>
      <c r="AV17" s="36"/>
      <c r="AW17" s="36"/>
      <c r="AX17" s="36"/>
      <c r="AY17" s="36"/>
      <c r="AZ17" s="36"/>
      <c r="BA17" s="16"/>
      <c r="BB17" s="16"/>
      <c r="BC17" s="16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>
      <c r="A18" s="58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1"/>
      <c r="V18" s="30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2"/>
      <c r="AM18" s="37"/>
      <c r="AN18" s="16" t="str">
        <f t="shared" si="5"/>
        <v>1</v>
      </c>
      <c r="AO18" s="16" t="str">
        <f t="shared" si="6"/>
        <v>1</v>
      </c>
      <c r="AP18" s="37">
        <f t="shared" si="1"/>
        <v>1</v>
      </c>
      <c r="AQ18" s="16">
        <f t="shared" si="2"/>
        <v>1</v>
      </c>
      <c r="AR18" s="16">
        <v>5</v>
      </c>
      <c r="AS18" s="16">
        <f t="shared" si="3"/>
        <v>1024</v>
      </c>
      <c r="AT18" s="16"/>
      <c r="AU18" s="36"/>
      <c r="AV18" s="36"/>
      <c r="AW18" s="36"/>
      <c r="AX18" s="36"/>
      <c r="AY18" s="36"/>
      <c r="AZ18" s="36"/>
      <c r="BA18" s="16"/>
      <c r="BB18" s="16"/>
      <c r="BC18" s="16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1"/>
      <c r="B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37"/>
      <c r="AN19" s="16">
        <f t="shared" si="5"/>
      </c>
      <c r="AO19" s="16" t="str">
        <f t="shared" si="6"/>
        <v>0</v>
      </c>
      <c r="AP19" s="37">
        <f t="shared" si="1"/>
        <v>0</v>
      </c>
      <c r="AQ19" s="16">
        <f t="shared" si="2"/>
        <v>0</v>
      </c>
      <c r="AR19" s="16">
        <v>6</v>
      </c>
      <c r="AS19" s="16">
        <f t="shared" si="3"/>
        <v>0</v>
      </c>
      <c r="AT19" s="16"/>
      <c r="AU19" s="36"/>
      <c r="AV19" s="36"/>
      <c r="AW19" s="36"/>
      <c r="AX19" s="36"/>
      <c r="AY19" s="36"/>
      <c r="AZ19" s="36"/>
      <c r="BA19" s="16"/>
      <c r="BB19" s="16"/>
      <c r="BC19" s="16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16"/>
      <c r="B20" s="16" t="s">
        <v>15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37"/>
      <c r="AN20" s="16">
        <f t="shared" si="5"/>
      </c>
      <c r="AO20" s="16" t="str">
        <f t="shared" si="6"/>
        <v>0</v>
      </c>
      <c r="AP20" s="37">
        <f t="shared" si="1"/>
        <v>0</v>
      </c>
      <c r="AQ20" s="16">
        <f t="shared" si="2"/>
        <v>0</v>
      </c>
      <c r="AR20" s="16">
        <v>7</v>
      </c>
      <c r="AS20" s="16">
        <f t="shared" si="3"/>
        <v>0</v>
      </c>
      <c r="AT20" s="16"/>
      <c r="AU20" s="36"/>
      <c r="AV20" s="36"/>
      <c r="AW20" s="36"/>
      <c r="AX20" s="36"/>
      <c r="AY20" s="36"/>
      <c r="AZ20" s="36"/>
      <c r="BA20" s="16"/>
      <c r="BB20" s="16"/>
      <c r="BC20" s="16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37"/>
      <c r="AN21" s="16">
        <f t="shared" si="5"/>
      </c>
      <c r="AO21" s="16" t="str">
        <f t="shared" si="6"/>
        <v>0</v>
      </c>
      <c r="AP21" s="37">
        <f t="shared" si="1"/>
        <v>0</v>
      </c>
      <c r="AQ21" s="16">
        <f t="shared" si="2"/>
        <v>0</v>
      </c>
      <c r="AR21" s="16">
        <v>8</v>
      </c>
      <c r="AS21" s="16">
        <f t="shared" si="3"/>
        <v>0</v>
      </c>
      <c r="AT21" s="16"/>
      <c r="AU21" s="36"/>
      <c r="AV21" s="36"/>
      <c r="AW21" s="36"/>
      <c r="AX21" s="36"/>
      <c r="AY21" s="36"/>
      <c r="AZ21" s="36"/>
      <c r="BA21" s="16"/>
      <c r="BB21" s="16"/>
      <c r="BC21" s="16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29"/>
      <c r="B22" s="29">
        <v>10</v>
      </c>
      <c r="C22" s="33" t="s">
        <v>16</v>
      </c>
      <c r="D22" s="29">
        <v>10</v>
      </c>
      <c r="E22" s="29"/>
      <c r="F22" s="29"/>
      <c r="G22" s="29"/>
      <c r="H22" s="29"/>
      <c r="I22" s="29"/>
      <c r="J22" s="29"/>
      <c r="K22" s="29"/>
      <c r="L22" s="29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37"/>
      <c r="AN22" s="16">
        <f t="shared" si="5"/>
      </c>
      <c r="AO22" s="16" t="str">
        <f t="shared" si="6"/>
        <v>0</v>
      </c>
      <c r="AP22" s="37">
        <f t="shared" si="1"/>
        <v>0</v>
      </c>
      <c r="AQ22" s="16">
        <f t="shared" si="2"/>
        <v>0</v>
      </c>
      <c r="AR22" s="16">
        <v>9</v>
      </c>
      <c r="AS22" s="16">
        <f t="shared" si="3"/>
        <v>0</v>
      </c>
      <c r="AT22" s="16"/>
      <c r="AU22" s="36"/>
      <c r="AV22" s="36"/>
      <c r="AW22" s="36"/>
      <c r="AX22" s="36"/>
      <c r="AY22" s="36"/>
      <c r="AZ22" s="36"/>
      <c r="BA22" s="16"/>
      <c r="BB22" s="16"/>
      <c r="BC22" s="16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16"/>
      <c r="B23" s="29">
        <v>11</v>
      </c>
      <c r="C23" s="34" t="s">
        <v>17</v>
      </c>
      <c r="D23" s="29">
        <v>11</v>
      </c>
      <c r="E23" s="16"/>
      <c r="F23" s="16"/>
      <c r="G23" s="16"/>
      <c r="H23" s="16"/>
      <c r="I23" s="16"/>
      <c r="J23" s="16"/>
      <c r="K23" s="16"/>
      <c r="L23" s="16"/>
      <c r="M23" s="1"/>
      <c r="N23" s="1"/>
      <c r="O23" s="1"/>
      <c r="P23" s="1"/>
      <c r="Q23" s="1"/>
      <c r="R23" s="1"/>
      <c r="S23" s="1"/>
      <c r="T23" s="1"/>
      <c r="U23" s="67"/>
      <c r="V23" s="67"/>
      <c r="W23" s="67"/>
      <c r="X23" s="67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37"/>
      <c r="AN23" s="16">
        <f t="shared" si="5"/>
      </c>
      <c r="AO23" s="16" t="str">
        <f t="shared" si="6"/>
        <v>0</v>
      </c>
      <c r="AP23" s="37">
        <f t="shared" si="1"/>
        <v>0</v>
      </c>
      <c r="AQ23" s="16">
        <f t="shared" si="2"/>
        <v>0</v>
      </c>
      <c r="AR23" s="16">
        <v>10</v>
      </c>
      <c r="AS23" s="16">
        <f t="shared" si="3"/>
        <v>0</v>
      </c>
      <c r="AT23" s="16"/>
      <c r="AU23" s="36"/>
      <c r="AV23" s="36"/>
      <c r="AW23" s="36"/>
      <c r="AX23" s="36"/>
      <c r="AY23" s="36"/>
      <c r="AZ23" s="36"/>
      <c r="BA23" s="16"/>
      <c r="BB23" s="16"/>
      <c r="BC23" s="16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16"/>
      <c r="B24" s="29">
        <v>12</v>
      </c>
      <c r="C24" s="34" t="s">
        <v>18</v>
      </c>
      <c r="D24" s="29">
        <v>12</v>
      </c>
      <c r="E24" s="16"/>
      <c r="F24" s="16"/>
      <c r="G24" s="16"/>
      <c r="H24" s="16"/>
      <c r="I24" s="16"/>
      <c r="J24" s="16"/>
      <c r="K24" s="16"/>
      <c r="L24" s="16"/>
      <c r="M24" s="1"/>
      <c r="N24" s="1"/>
      <c r="O24" s="1"/>
      <c r="P24" s="1"/>
      <c r="Q24" s="1"/>
      <c r="R24" s="1"/>
      <c r="S24" s="1"/>
      <c r="T24" s="1"/>
      <c r="U24" s="67"/>
      <c r="V24" s="67"/>
      <c r="W24" s="67"/>
      <c r="X24" s="67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37"/>
      <c r="AN24" s="16">
        <f t="shared" si="5"/>
      </c>
      <c r="AO24" s="16" t="str">
        <f t="shared" si="6"/>
        <v>0</v>
      </c>
      <c r="AP24" s="37">
        <f t="shared" si="1"/>
        <v>0</v>
      </c>
      <c r="AQ24" s="16">
        <f t="shared" si="2"/>
        <v>0</v>
      </c>
      <c r="AR24" s="16">
        <v>11</v>
      </c>
      <c r="AS24" s="16">
        <f t="shared" si="3"/>
        <v>0</v>
      </c>
      <c r="AT24" s="16"/>
      <c r="AU24" s="36"/>
      <c r="AV24" s="36"/>
      <c r="AW24" s="36"/>
      <c r="AX24" s="36"/>
      <c r="AY24" s="36"/>
      <c r="AZ24" s="36"/>
      <c r="BA24" s="16"/>
      <c r="BB24" s="16"/>
      <c r="BC24" s="16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16"/>
      <c r="B25" s="29">
        <v>13</v>
      </c>
      <c r="C25" s="34" t="s">
        <v>19</v>
      </c>
      <c r="D25" s="29">
        <v>13</v>
      </c>
      <c r="E25" s="16"/>
      <c r="F25" s="16"/>
      <c r="G25" s="16"/>
      <c r="H25" s="16"/>
      <c r="I25" s="16"/>
      <c r="J25" s="16"/>
      <c r="K25" s="16"/>
      <c r="L25" s="16"/>
      <c r="M25" s="1"/>
      <c r="N25" s="1"/>
      <c r="O25" s="1"/>
      <c r="P25" s="1"/>
      <c r="Q25" s="1"/>
      <c r="R25" s="1"/>
      <c r="S25" s="1"/>
      <c r="T25" s="1"/>
      <c r="U25" s="67"/>
      <c r="V25" s="67"/>
      <c r="W25" s="67"/>
      <c r="X25" s="67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37"/>
      <c r="AN25" s="16">
        <f t="shared" si="5"/>
      </c>
      <c r="AO25" s="16" t="str">
        <f t="shared" si="6"/>
        <v>0</v>
      </c>
      <c r="AP25" s="37">
        <f t="shared" si="1"/>
        <v>0</v>
      </c>
      <c r="AQ25" s="16">
        <f t="shared" si="2"/>
        <v>0</v>
      </c>
      <c r="AR25" s="16">
        <v>12</v>
      </c>
      <c r="AS25" s="16">
        <f t="shared" si="3"/>
        <v>0</v>
      </c>
      <c r="AT25" s="16"/>
      <c r="AU25" s="36"/>
      <c r="AV25" s="36"/>
      <c r="AW25" s="36"/>
      <c r="AX25" s="36"/>
      <c r="AY25" s="36"/>
      <c r="AZ25" s="36"/>
      <c r="BA25" s="16"/>
      <c r="BB25" s="16"/>
      <c r="BC25" s="16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16"/>
      <c r="B26" s="29">
        <v>14</v>
      </c>
      <c r="C26" s="34" t="s">
        <v>20</v>
      </c>
      <c r="D26" s="29">
        <v>14</v>
      </c>
      <c r="E26" s="16"/>
      <c r="F26" s="16"/>
      <c r="G26" s="16"/>
      <c r="H26" s="16"/>
      <c r="I26" s="16"/>
      <c r="J26" s="16"/>
      <c r="K26" s="16"/>
      <c r="L26" s="16"/>
      <c r="M26" s="1"/>
      <c r="N26" s="1"/>
      <c r="O26" s="1"/>
      <c r="P26" s="1"/>
      <c r="Q26" s="1"/>
      <c r="R26" s="1"/>
      <c r="S26" s="1"/>
      <c r="T26" s="1"/>
      <c r="U26" s="67"/>
      <c r="V26" s="67"/>
      <c r="W26" s="67"/>
      <c r="X26" s="67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37"/>
      <c r="AN26" s="16">
        <f t="shared" si="5"/>
      </c>
      <c r="AO26" s="16" t="str">
        <f t="shared" si="6"/>
        <v>0</v>
      </c>
      <c r="AP26" s="37">
        <f t="shared" si="1"/>
        <v>0</v>
      </c>
      <c r="AQ26" s="16">
        <f t="shared" si="2"/>
        <v>0</v>
      </c>
      <c r="AR26" s="16">
        <v>13</v>
      </c>
      <c r="AS26" s="16">
        <f t="shared" si="3"/>
        <v>0</v>
      </c>
      <c r="AT26" s="16"/>
      <c r="AU26" s="36"/>
      <c r="AV26" s="36"/>
      <c r="AW26" s="36"/>
      <c r="AX26" s="36"/>
      <c r="AY26" s="36"/>
      <c r="AZ26" s="36"/>
      <c r="BA26" s="16"/>
      <c r="BB26" s="16"/>
      <c r="BC26" s="16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16"/>
      <c r="B27" s="29">
        <v>15</v>
      </c>
      <c r="C27" s="34" t="s">
        <v>21</v>
      </c>
      <c r="D27" s="29">
        <v>15</v>
      </c>
      <c r="E27" s="16"/>
      <c r="F27" s="16"/>
      <c r="G27" s="16"/>
      <c r="H27" s="16"/>
      <c r="I27" s="16"/>
      <c r="J27" s="16"/>
      <c r="K27" s="16"/>
      <c r="L27" s="16"/>
      <c r="M27" s="1"/>
      <c r="N27" s="1"/>
      <c r="O27" s="1"/>
      <c r="P27" s="1"/>
      <c r="Q27" s="1"/>
      <c r="R27" s="1"/>
      <c r="S27" s="1"/>
      <c r="T27" s="1"/>
      <c r="U27" s="67"/>
      <c r="V27" s="67"/>
      <c r="W27" s="67"/>
      <c r="X27" s="67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37"/>
      <c r="AN27" s="16">
        <f t="shared" si="5"/>
      </c>
      <c r="AO27" s="16" t="str">
        <f t="shared" si="6"/>
        <v>0</v>
      </c>
      <c r="AP27" s="37">
        <f t="shared" si="1"/>
        <v>0</v>
      </c>
      <c r="AQ27" s="16">
        <f t="shared" si="2"/>
        <v>0</v>
      </c>
      <c r="AR27" s="16">
        <v>14</v>
      </c>
      <c r="AS27" s="16">
        <f t="shared" si="3"/>
        <v>0</v>
      </c>
      <c r="AT27" s="16"/>
      <c r="AU27" s="36"/>
      <c r="AV27" s="36"/>
      <c r="AW27" s="36"/>
      <c r="AX27" s="36"/>
      <c r="AY27" s="36"/>
      <c r="AZ27" s="36"/>
      <c r="BA27" s="16"/>
      <c r="BB27" s="16"/>
      <c r="BC27" s="16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16"/>
      <c r="B28" s="29">
        <v>16</v>
      </c>
      <c r="C28" s="34" t="s">
        <v>22</v>
      </c>
      <c r="D28" s="29">
        <v>16</v>
      </c>
      <c r="E28" s="16"/>
      <c r="F28" s="16"/>
      <c r="G28" s="16"/>
      <c r="H28" s="16"/>
      <c r="I28" s="16"/>
      <c r="J28" s="16"/>
      <c r="K28" s="16"/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37"/>
      <c r="AN28" s="16">
        <f t="shared" si="5"/>
      </c>
      <c r="AO28" s="16" t="str">
        <f t="shared" si="6"/>
        <v>0</v>
      </c>
      <c r="AP28" s="37">
        <f t="shared" si="1"/>
        <v>0</v>
      </c>
      <c r="AQ28" s="16">
        <f t="shared" si="2"/>
        <v>0</v>
      </c>
      <c r="AR28" s="16">
        <v>15</v>
      </c>
      <c r="AS28" s="16">
        <f t="shared" si="3"/>
        <v>0</v>
      </c>
      <c r="AT28" s="16"/>
      <c r="AU28" s="36"/>
      <c r="AV28" s="36"/>
      <c r="AW28" s="36"/>
      <c r="AX28" s="36"/>
      <c r="AY28" s="36"/>
      <c r="AZ28" s="36"/>
      <c r="BA28" s="16"/>
      <c r="BB28" s="16"/>
      <c r="BC28" s="16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>
      <c r="A29" s="16"/>
      <c r="B29" s="29">
        <v>17</v>
      </c>
      <c r="C29" s="34" t="s">
        <v>23</v>
      </c>
      <c r="D29" s="29">
        <v>17</v>
      </c>
      <c r="E29" s="16"/>
      <c r="F29" s="16"/>
      <c r="G29" s="16"/>
      <c r="H29" s="16"/>
      <c r="I29" s="16"/>
      <c r="J29" s="16"/>
      <c r="K29" s="16"/>
      <c r="L29" s="1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37"/>
      <c r="AN29" s="16">
        <f t="shared" si="5"/>
      </c>
      <c r="AO29" s="16" t="str">
        <f t="shared" si="6"/>
        <v>0</v>
      </c>
      <c r="AP29" s="37">
        <f t="shared" si="1"/>
        <v>0</v>
      </c>
      <c r="AQ29" s="16">
        <f t="shared" si="2"/>
        <v>0</v>
      </c>
      <c r="AR29" s="16">
        <v>16</v>
      </c>
      <c r="AS29" s="16">
        <f t="shared" si="3"/>
        <v>0</v>
      </c>
      <c r="AT29" s="16"/>
      <c r="AU29" s="36"/>
      <c r="AV29" s="36"/>
      <c r="AW29" s="36"/>
      <c r="AX29" s="36"/>
      <c r="AY29" s="36"/>
      <c r="AZ29" s="36"/>
      <c r="BA29" s="16"/>
      <c r="BB29" s="16"/>
      <c r="BC29" s="16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16"/>
      <c r="B30" s="16">
        <v>18</v>
      </c>
      <c r="C30" s="34" t="s">
        <v>24</v>
      </c>
      <c r="D30" s="16">
        <v>18</v>
      </c>
      <c r="E30" s="16"/>
      <c r="F30" s="16"/>
      <c r="G30" s="16"/>
      <c r="H30" s="16"/>
      <c r="I30" s="16"/>
      <c r="J30" s="16"/>
      <c r="K30" s="16"/>
      <c r="L30" s="1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37"/>
      <c r="AN30" s="16">
        <f t="shared" si="5"/>
      </c>
      <c r="AO30" s="16" t="str">
        <f t="shared" si="6"/>
        <v>0</v>
      </c>
      <c r="AP30" s="37">
        <f t="shared" si="1"/>
        <v>0</v>
      </c>
      <c r="AQ30" s="16">
        <f t="shared" si="2"/>
        <v>0</v>
      </c>
      <c r="AR30" s="16">
        <v>17</v>
      </c>
      <c r="AS30" s="16">
        <f t="shared" si="3"/>
        <v>0</v>
      </c>
      <c r="AT30" s="16"/>
      <c r="AU30" s="36"/>
      <c r="AV30" s="36"/>
      <c r="AW30" s="36"/>
      <c r="AX30" s="36"/>
      <c r="AY30" s="36"/>
      <c r="AZ30" s="36"/>
      <c r="BA30" s="16"/>
      <c r="BB30" s="16"/>
      <c r="BC30" s="16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16"/>
      <c r="B31" s="16">
        <v>19</v>
      </c>
      <c r="C31" s="34" t="s">
        <v>25</v>
      </c>
      <c r="D31" s="16">
        <v>19</v>
      </c>
      <c r="E31" s="16"/>
      <c r="F31" s="16"/>
      <c r="G31" s="16"/>
      <c r="H31" s="16"/>
      <c r="I31" s="16"/>
      <c r="J31" s="16"/>
      <c r="K31" s="16"/>
      <c r="L31" s="1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37"/>
      <c r="AN31" s="16">
        <f t="shared" si="5"/>
      </c>
      <c r="AO31" s="16" t="str">
        <f t="shared" si="6"/>
        <v>0</v>
      </c>
      <c r="AP31" s="37">
        <f t="shared" si="1"/>
        <v>0</v>
      </c>
      <c r="AQ31" s="16">
        <f t="shared" si="2"/>
        <v>0</v>
      </c>
      <c r="AR31" s="16">
        <v>18</v>
      </c>
      <c r="AS31" s="16">
        <f t="shared" si="3"/>
        <v>0</v>
      </c>
      <c r="AT31" s="16"/>
      <c r="AU31" s="36"/>
      <c r="AV31" s="36"/>
      <c r="AW31" s="36"/>
      <c r="AX31" s="36"/>
      <c r="AY31" s="36"/>
      <c r="AZ31" s="36"/>
      <c r="BA31" s="16"/>
      <c r="BB31" s="16"/>
      <c r="BC31" s="16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16"/>
      <c r="B32" s="16"/>
      <c r="C32" s="35" t="s">
        <v>26</v>
      </c>
      <c r="D32" s="16">
        <v>1</v>
      </c>
      <c r="E32" s="16"/>
      <c r="F32" s="16"/>
      <c r="G32" s="16"/>
      <c r="H32" s="16"/>
      <c r="I32" s="16"/>
      <c r="J32" s="16"/>
      <c r="K32" s="16"/>
      <c r="L32" s="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37"/>
      <c r="AN32" s="16">
        <f t="shared" si="5"/>
      </c>
      <c r="AO32" s="16" t="str">
        <f t="shared" si="6"/>
        <v>0</v>
      </c>
      <c r="AP32" s="37">
        <f t="shared" si="1"/>
        <v>0</v>
      </c>
      <c r="AQ32" s="16">
        <f t="shared" si="2"/>
        <v>0</v>
      </c>
      <c r="AR32" s="16">
        <v>19</v>
      </c>
      <c r="AS32" s="16">
        <f t="shared" si="3"/>
        <v>0</v>
      </c>
      <c r="AT32" s="16"/>
      <c r="AU32" s="36"/>
      <c r="AV32" s="36"/>
      <c r="AW32" s="36"/>
      <c r="AX32" s="36"/>
      <c r="AY32" s="36"/>
      <c r="AZ32" s="36"/>
      <c r="BA32" s="16"/>
      <c r="BB32" s="16"/>
      <c r="BC32" s="16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16"/>
      <c r="B33" s="16"/>
      <c r="C33" s="35" t="s">
        <v>27</v>
      </c>
      <c r="D33" s="16">
        <v>2</v>
      </c>
      <c r="E33" s="16"/>
      <c r="F33" s="16"/>
      <c r="G33" s="16"/>
      <c r="H33" s="16"/>
      <c r="I33" s="16"/>
      <c r="J33" s="16"/>
      <c r="K33" s="16"/>
      <c r="L33" s="1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6"/>
      <c r="AN33" s="16">
        <f t="shared" si="5"/>
      </c>
      <c r="AO33" s="16">
        <f>IF(LEN(AN33)&gt;0,RIGHT(AN33,1),"")</f>
      </c>
      <c r="AP33" s="16">
        <f>IF(LEN(AO33)&gt;0,RIGHT(AO33,1),"")</f>
      </c>
      <c r="AQ33" s="16">
        <f>IF(LEN(AP33)&gt;0,RIGHT(AP33,1),"")</f>
      </c>
      <c r="AR33" s="16">
        <f>IF(LEN(AQ33)&gt;0,RIGHT(AQ33,1),"")</f>
      </c>
      <c r="AS33" s="16">
        <f>IF(LEN(AR33)&gt;0,RIGHT(AR33,1),"")</f>
      </c>
      <c r="AT33" s="16"/>
      <c r="AU33" s="36"/>
      <c r="AV33" s="36"/>
      <c r="AW33" s="36"/>
      <c r="AX33" s="36"/>
      <c r="AY33" s="36"/>
      <c r="AZ33" s="36"/>
      <c r="BA33" s="16"/>
      <c r="BB33" s="16"/>
      <c r="BC33" s="16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16"/>
      <c r="B34" s="16"/>
      <c r="C34" s="35" t="s">
        <v>28</v>
      </c>
      <c r="D34" s="16">
        <v>3</v>
      </c>
      <c r="E34" s="16"/>
      <c r="F34" s="16"/>
      <c r="G34" s="16"/>
      <c r="H34" s="16"/>
      <c r="I34" s="16"/>
      <c r="J34" s="16"/>
      <c r="K34" s="16"/>
      <c r="L34" s="1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6"/>
      <c r="AN34" s="16">
        <f t="shared" si="5"/>
      </c>
      <c r="AO34" s="16">
        <f>IF(LEN(AN34)&gt;0,RIGHT(AN34,1),"")</f>
      </c>
      <c r="AP34" s="16">
        <f aca="true" t="shared" si="9" ref="AP34:AR35">IF(LEN(AO34)&gt;0,RIGHT(AO34,1),"")</f>
      </c>
      <c r="AQ34" s="16">
        <f t="shared" si="9"/>
      </c>
      <c r="AR34" s="16">
        <f t="shared" si="9"/>
      </c>
      <c r="AS34" s="16">
        <f>SUM(AS13:AS33)</f>
        <v>2007</v>
      </c>
      <c r="AT34" s="16"/>
      <c r="AU34" s="36"/>
      <c r="AV34" s="36"/>
      <c r="AW34" s="36"/>
      <c r="AX34" s="36"/>
      <c r="AY34" s="36"/>
      <c r="AZ34" s="36"/>
      <c r="BA34" s="16"/>
      <c r="BB34" s="16"/>
      <c r="BC34" s="16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16"/>
      <c r="B35" s="16"/>
      <c r="C35" s="35" t="s">
        <v>29</v>
      </c>
      <c r="D35" s="16">
        <v>4</v>
      </c>
      <c r="E35" s="16"/>
      <c r="F35" s="16"/>
      <c r="G35" s="16"/>
      <c r="H35" s="16"/>
      <c r="I35" s="16"/>
      <c r="J35" s="16"/>
      <c r="K35" s="16"/>
      <c r="L35" s="1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6"/>
      <c r="AN35" s="16">
        <f t="shared" si="5"/>
      </c>
      <c r="AO35" s="16">
        <f>IF(LEN(AN35)&gt;0,RIGHT(AN35,1),"")</f>
      </c>
      <c r="AP35" s="16">
        <f t="shared" si="9"/>
      </c>
      <c r="AQ35" s="16">
        <f t="shared" si="9"/>
      </c>
      <c r="AR35" s="16">
        <f t="shared" si="9"/>
      </c>
      <c r="AS35" s="16">
        <f>IF(LEN(AR35)&gt;0,RIGHT(AR35,1),"")</f>
      </c>
      <c r="AT35" s="16"/>
      <c r="AU35" s="36"/>
      <c r="AV35" s="36"/>
      <c r="AW35" s="36"/>
      <c r="AX35" s="36"/>
      <c r="AY35" s="36"/>
      <c r="AZ35" s="36"/>
      <c r="BA35" s="16"/>
      <c r="BB35" s="16"/>
      <c r="BC35" s="16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16"/>
      <c r="B36" s="16"/>
      <c r="C36" s="35" t="s">
        <v>30</v>
      </c>
      <c r="D36" s="16">
        <v>5</v>
      </c>
      <c r="E36" s="16"/>
      <c r="F36" s="16"/>
      <c r="G36" s="16"/>
      <c r="H36" s="16"/>
      <c r="I36" s="16"/>
      <c r="J36" s="16"/>
      <c r="K36" s="16"/>
      <c r="L36" s="1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6"/>
      <c r="AN36" s="16"/>
      <c r="AO36" s="16"/>
      <c r="AP36" s="16"/>
      <c r="AQ36" s="16"/>
      <c r="AR36" s="16"/>
      <c r="AS36" s="16"/>
      <c r="AT36" s="16"/>
      <c r="AU36" s="36"/>
      <c r="AV36" s="36"/>
      <c r="AW36" s="36"/>
      <c r="AX36" s="36"/>
      <c r="AY36" s="36"/>
      <c r="AZ36" s="36"/>
      <c r="BA36" s="16"/>
      <c r="BB36" s="16"/>
      <c r="BC36" s="16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16"/>
      <c r="B37" s="16"/>
      <c r="C37" s="35" t="s">
        <v>31</v>
      </c>
      <c r="D37" s="16">
        <v>6</v>
      </c>
      <c r="E37" s="16"/>
      <c r="F37" s="16"/>
      <c r="G37" s="16"/>
      <c r="H37" s="16"/>
      <c r="I37" s="16"/>
      <c r="J37" s="16"/>
      <c r="K37" s="16"/>
      <c r="L37" s="1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6"/>
      <c r="AN37" s="16"/>
      <c r="AO37" s="16"/>
      <c r="AP37" s="16"/>
      <c r="AQ37" s="16"/>
      <c r="AR37" s="16"/>
      <c r="AS37" s="16"/>
      <c r="AT37" s="16"/>
      <c r="AU37" s="36"/>
      <c r="AV37" s="36"/>
      <c r="AW37" s="36"/>
      <c r="AX37" s="36"/>
      <c r="AY37" s="36"/>
      <c r="AZ37" s="36"/>
      <c r="BA37" s="16"/>
      <c r="BB37" s="16"/>
      <c r="BC37" s="16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16"/>
      <c r="B38" s="16"/>
      <c r="C38" s="35" t="s">
        <v>32</v>
      </c>
      <c r="D38" s="16">
        <v>7</v>
      </c>
      <c r="E38" s="16"/>
      <c r="F38" s="16"/>
      <c r="G38" s="16"/>
      <c r="H38" s="16"/>
      <c r="I38" s="16"/>
      <c r="J38" s="16"/>
      <c r="K38" s="16"/>
      <c r="L38" s="1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6"/>
      <c r="AN38" s="16"/>
      <c r="AO38" s="16"/>
      <c r="AP38" s="16"/>
      <c r="AQ38" s="16"/>
      <c r="AR38" s="16"/>
      <c r="AS38" s="16"/>
      <c r="AT38" s="16"/>
      <c r="AU38" s="36"/>
      <c r="AV38" s="36"/>
      <c r="AW38" s="36"/>
      <c r="AX38" s="36"/>
      <c r="AY38" s="36"/>
      <c r="AZ38" s="36"/>
      <c r="BA38" s="16"/>
      <c r="BB38" s="16"/>
      <c r="BC38" s="16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16"/>
      <c r="B39" s="16"/>
      <c r="C39" s="35" t="s">
        <v>33</v>
      </c>
      <c r="D39" s="16">
        <v>8</v>
      </c>
      <c r="E39" s="16"/>
      <c r="F39" s="16"/>
      <c r="G39" s="16"/>
      <c r="H39" s="16"/>
      <c r="I39" s="16"/>
      <c r="J39" s="16"/>
      <c r="K39" s="16"/>
      <c r="L39" s="1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16"/>
      <c r="BB39" s="16"/>
      <c r="BC39" s="16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16"/>
      <c r="B40" s="16"/>
      <c r="C40" s="35" t="s">
        <v>34</v>
      </c>
      <c r="D40" s="16">
        <v>9</v>
      </c>
      <c r="E40" s="16"/>
      <c r="F40" s="16"/>
      <c r="G40" s="16"/>
      <c r="H40" s="16"/>
      <c r="I40" s="16"/>
      <c r="J40" s="16"/>
      <c r="K40" s="16"/>
      <c r="L40" s="1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16"/>
      <c r="B41" s="16"/>
      <c r="C41" s="35" t="s">
        <v>35</v>
      </c>
      <c r="D41" s="16">
        <v>0</v>
      </c>
      <c r="E41" s="16"/>
      <c r="F41" s="16"/>
      <c r="G41" s="16"/>
      <c r="H41" s="16"/>
      <c r="I41" s="16"/>
      <c r="J41" s="16"/>
      <c r="K41" s="16"/>
      <c r="L41" s="1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</sheetData>
  <sheetProtection sheet="1" objects="1" scenarios="1"/>
  <mergeCells count="6">
    <mergeCell ref="C17:D17"/>
    <mergeCell ref="Q5:S5"/>
    <mergeCell ref="J13:O13"/>
    <mergeCell ref="AE13:AK13"/>
    <mergeCell ref="X16:AD16"/>
    <mergeCell ref="AE16:AK16"/>
  </mergeCells>
  <dataValidations count="1">
    <dataValidation errorStyle="warning" type="whole" allowBlank="1" showErrorMessage="1" errorTitle="Cuidado" error="Base no comprendida entre 2 y 20" sqref="Q5">
      <formula1>2</formula1>
      <formula2>20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&amp;CPágina &amp;P</oddFooter>
  </headerFooter>
  <ignoredErrors>
    <ignoredError sqref="AP14 AS34" formula="1"/>
    <ignoredError sqref="F14:L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cp:lastPrinted>1601-01-01T00:02:05Z</cp:lastPrinted>
  <dcterms:created xsi:type="dcterms:W3CDTF">2001-11-12T18:08:19Z</dcterms:created>
  <dcterms:modified xsi:type="dcterms:W3CDTF">2007-02-25T15:46:15Z</dcterms:modified>
  <cp:category/>
  <cp:version/>
  <cp:contentType/>
  <cp:contentStatus/>
  <cp:revision>9</cp:revision>
</cp:coreProperties>
</file>